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CDBG HOME\HOME\HOME FY26\Budget\Applicant Financial Forms - Templates\"/>
    </mc:Choice>
  </mc:AlternateContent>
  <xr:revisionPtr revIDLastSave="0" documentId="13_ncr:1_{2EDF2227-FA92-48F9-BAF0-4C11206287D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XAMPLE TBRA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3" l="1"/>
  <c r="F39" i="3"/>
  <c r="H26" i="3"/>
  <c r="P22" i="3"/>
  <c r="F33" i="3" l="1"/>
  <c r="P17" i="3" l="1"/>
  <c r="P18" i="3" s="1"/>
  <c r="N17" i="3"/>
  <c r="N18" i="3" s="1"/>
  <c r="L17" i="3"/>
  <c r="L18" i="3" s="1"/>
  <c r="J17" i="3"/>
  <c r="J18" i="3" s="1"/>
  <c r="H17" i="3"/>
  <c r="H18" i="3" s="1"/>
  <c r="H20" i="3" s="1"/>
  <c r="H22" i="3" s="1"/>
  <c r="H24" i="3" s="1"/>
  <c r="P26" i="3" l="1"/>
  <c r="N26" i="3"/>
  <c r="L26" i="3"/>
  <c r="J26" i="3"/>
  <c r="P20" i="3"/>
  <c r="P24" i="3" s="1"/>
  <c r="N20" i="3"/>
  <c r="N22" i="3" s="1"/>
  <c r="N24" i="3" s="1"/>
  <c r="L20" i="3"/>
  <c r="L22" i="3" s="1"/>
  <c r="L24" i="3" s="1"/>
  <c r="J20" i="3"/>
  <c r="J22" i="3" s="1"/>
  <c r="J24" i="3" s="1"/>
  <c r="P27" i="3" l="1"/>
  <c r="N27" i="3"/>
  <c r="J27" i="3"/>
  <c r="L27" i="3"/>
  <c r="P28" i="3" l="1"/>
</calcChain>
</file>

<file path=xl/sharedStrings.xml><?xml version="1.0" encoding="utf-8"?>
<sst xmlns="http://schemas.openxmlformats.org/spreadsheetml/2006/main" count="48" uniqueCount="48">
  <si>
    <t>Estimated housing cost</t>
  </si>
  <si>
    <t>Number of families to be assisted</t>
  </si>
  <si>
    <t>Inflation/contingency amount</t>
  </si>
  <si>
    <t>Per household deposit cost</t>
  </si>
  <si>
    <t>Total estimated costs</t>
  </si>
  <si>
    <t>Number of Bedrooms</t>
  </si>
  <si>
    <t>0-1</t>
  </si>
  <si>
    <t>5+</t>
  </si>
  <si>
    <t>Cost Breakdown</t>
  </si>
  <si>
    <t>Estimated monthly subsidy cost to the PJ*</t>
  </si>
  <si>
    <t>Total per household cost*</t>
  </si>
  <si>
    <t>Number of months (length of subsidy contract)</t>
  </si>
  <si>
    <t>Basic cost by bedroom size*</t>
  </si>
  <si>
    <t>Adjusted costs by bedroom size*</t>
  </si>
  <si>
    <t>Total deposit costs*</t>
  </si>
  <si>
    <t>Total cost by bedroom size*</t>
  </si>
  <si>
    <t>(3) x (4)</t>
  </si>
  <si>
    <t>(5) x (6)</t>
  </si>
  <si>
    <t>(7) x (8)</t>
  </si>
  <si>
    <t>(10) x (6)</t>
  </si>
  <si>
    <t>(11) + (9)</t>
  </si>
  <si>
    <t>(2)a.</t>
  </si>
  <si>
    <t>Monthly adjusted income</t>
  </si>
  <si>
    <t>Maximum homeowner contribution*</t>
  </si>
  <si>
    <t>(2) x 0.302</t>
  </si>
  <si>
    <t>(1) - (2)a.</t>
  </si>
  <si>
    <t>HOME Match</t>
  </si>
  <si>
    <t>Total HOME request:</t>
  </si>
  <si>
    <t>Required match*:</t>
  </si>
  <si>
    <t>Sources of match:</t>
  </si>
  <si>
    <t>Amount</t>
  </si>
  <si>
    <t>Donated labor</t>
  </si>
  <si>
    <t>Donated materials</t>
  </si>
  <si>
    <t>Private grant</t>
  </si>
  <si>
    <t>Please see "HOME Match Requirement" section of "Instructions" sheet for info</t>
  </si>
  <si>
    <t>Applicant:</t>
  </si>
  <si>
    <t>Project Name:</t>
  </si>
  <si>
    <t>Project Address:</t>
  </si>
  <si>
    <t>Date Form Completed:</t>
  </si>
  <si>
    <t>Number of Units in Project:</t>
  </si>
  <si>
    <r>
      <t>For Questions about how to fill out this section, please see sheet labeled "</t>
    </r>
    <r>
      <rPr>
        <b/>
        <i/>
        <sz val="11"/>
        <color theme="1" tint="0.34998626667073579"/>
        <rFont val="Calibri"/>
        <family val="2"/>
        <scheme val="minor"/>
      </rPr>
      <t>Instructions</t>
    </r>
    <r>
      <rPr>
        <i/>
        <sz val="11"/>
        <color theme="1" tint="0.34998626667073579"/>
        <rFont val="Calibri"/>
        <family val="2"/>
        <scheme val="minor"/>
      </rPr>
      <t>." For further questions, contact LC P&amp;CD office at 440-350-2740, Monday - Friday, 8:30am - 4:00pm. An example spreadsheet can be found on the Lake County Planning &amp; Community Development website. Or, email Emily.Moran@lakecountyohio.gov.</t>
    </r>
  </si>
  <si>
    <t>Note: Rows with * next to it will be automatically calculated. Check that the formulas are correct at the end.</t>
  </si>
  <si>
    <t>Organization Example</t>
  </si>
  <si>
    <r>
      <t xml:space="preserve">Tenant-Based Rental Assistance Budget
</t>
    </r>
    <r>
      <rPr>
        <b/>
        <sz val="18"/>
        <color rgb="FFC00000"/>
        <rFont val="Calibri"/>
        <family val="2"/>
        <scheme val="minor"/>
      </rPr>
      <t>EXAMPLE</t>
    </r>
  </si>
  <si>
    <t>TBRA Project Name</t>
  </si>
  <si>
    <t>123 Tenant Ave, Painesville, OH 44077</t>
  </si>
  <si>
    <t>Other: Cash donation</t>
  </si>
  <si>
    <t>Total match amount committed*: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</si>
</sst>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\(0\)"/>
  </numFmts>
  <fonts count="1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b/>
      <i/>
      <sz val="11"/>
      <color theme="1" tint="0.34998626667073579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21">
    <xf numFmtId="0" fontId="0" fillId="0" borderId="0" xfId="0"/>
    <xf numFmtId="0" fontId="0" fillId="0" borderId="0" xfId="0" applyAlignment="1">
      <alignment vertical="center"/>
    </xf>
    <xf numFmtId="164" fontId="4" fillId="0" borderId="22" xfId="0" applyNumberFormat="1" applyFont="1" applyBorder="1" applyAlignment="1">
      <alignment horizontal="center" vertical="center"/>
    </xf>
    <xf numFmtId="164" fontId="4" fillId="2" borderId="2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44" fontId="0" fillId="0" borderId="0" xfId="1" applyNumberFormat="1" applyFont="1" applyFill="1" applyBorder="1" applyAlignment="1">
      <alignment horizontal="center" vertical="center"/>
    </xf>
    <xf numFmtId="0" fontId="0" fillId="0" borderId="0" xfId="1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4" fontId="4" fillId="0" borderId="23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4" fillId="2" borderId="2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horizontal="center" vertical="center"/>
    </xf>
    <xf numFmtId="0" fontId="1" fillId="5" borderId="30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left" vertical="center"/>
    </xf>
    <xf numFmtId="0" fontId="0" fillId="0" borderId="35" xfId="0" applyFont="1" applyFill="1" applyBorder="1" applyAlignment="1">
      <alignment horizontal="left" vertical="center"/>
    </xf>
    <xf numFmtId="0" fontId="0" fillId="0" borderId="33" xfId="0" applyFont="1" applyFill="1" applyBorder="1" applyAlignment="1">
      <alignment horizontal="left" vertical="center"/>
    </xf>
    <xf numFmtId="0" fontId="0" fillId="2" borderId="5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0" fillId="2" borderId="6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11" fillId="5" borderId="2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2" fillId="0" borderId="36" xfId="0" applyFont="1" applyBorder="1" applyAlignment="1">
      <alignment horizontal="left" vertical="center"/>
    </xf>
    <xf numFmtId="0" fontId="12" fillId="0" borderId="37" xfId="0" applyFont="1" applyBorder="1" applyAlignment="1">
      <alignment horizontal="left" vertical="center"/>
    </xf>
    <xf numFmtId="0" fontId="13" fillId="0" borderId="39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0" fillId="2" borderId="12" xfId="0" applyFont="1" applyFill="1" applyBorder="1" applyAlignment="1">
      <alignment horizontal="left" vertical="center"/>
    </xf>
    <xf numFmtId="0" fontId="0" fillId="2" borderId="13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9" fillId="0" borderId="2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26" xfId="0" applyFont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4" borderId="16" xfId="0" applyFont="1" applyFill="1" applyBorder="1" applyAlignment="1">
      <alignment horizontal="left" vertical="center"/>
    </xf>
    <xf numFmtId="0" fontId="14" fillId="3" borderId="12" xfId="2" applyFont="1" applyBorder="1" applyAlignment="1">
      <alignment horizontal="left" vertical="center"/>
    </xf>
    <xf numFmtId="0" fontId="14" fillId="3" borderId="13" xfId="2" applyFont="1" applyBorder="1" applyAlignment="1">
      <alignment horizontal="left" vertical="center"/>
    </xf>
    <xf numFmtId="0" fontId="13" fillId="2" borderId="12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6" fillId="4" borderId="10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16" fillId="4" borderId="4" xfId="0" applyFont="1" applyFill="1" applyBorder="1" applyAlignment="1">
      <alignment horizontal="left" vertical="center"/>
    </xf>
    <xf numFmtId="0" fontId="16" fillId="4" borderId="11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left" vertical="center"/>
    </xf>
    <xf numFmtId="0" fontId="16" fillId="4" borderId="6" xfId="0" applyFont="1" applyFill="1" applyBorder="1" applyAlignment="1">
      <alignment horizontal="left" vertical="center"/>
    </xf>
    <xf numFmtId="0" fontId="16" fillId="4" borderId="31" xfId="0" applyFont="1" applyFill="1" applyBorder="1" applyAlignment="1">
      <alignment horizontal="left" vertical="center"/>
    </xf>
    <xf numFmtId="0" fontId="16" fillId="4" borderId="8" xfId="0" applyFont="1" applyFill="1" applyBorder="1" applyAlignment="1">
      <alignment horizontal="left" vertical="center"/>
    </xf>
    <xf numFmtId="0" fontId="16" fillId="4" borderId="9" xfId="0" applyFont="1" applyFill="1" applyBorder="1" applyAlignment="1">
      <alignment horizontal="left" vertical="center"/>
    </xf>
    <xf numFmtId="44" fontId="16" fillId="4" borderId="10" xfId="1" applyNumberFormat="1" applyFont="1" applyFill="1" applyBorder="1" applyAlignment="1">
      <alignment horizontal="center" vertical="center"/>
    </xf>
    <xf numFmtId="44" fontId="16" fillId="4" borderId="3" xfId="1" applyNumberFormat="1" applyFont="1" applyFill="1" applyBorder="1" applyAlignment="1">
      <alignment horizontal="center" vertical="center"/>
    </xf>
    <xf numFmtId="44" fontId="16" fillId="4" borderId="4" xfId="1" applyNumberFormat="1" applyFont="1" applyFill="1" applyBorder="1" applyAlignment="1">
      <alignment horizontal="center" vertical="center"/>
    </xf>
    <xf numFmtId="44" fontId="16" fillId="4" borderId="11" xfId="1" applyNumberFormat="1" applyFont="1" applyFill="1" applyBorder="1" applyAlignment="1">
      <alignment horizontal="center" vertical="center"/>
    </xf>
    <xf numFmtId="44" fontId="16" fillId="4" borderId="1" xfId="1" applyNumberFormat="1" applyFont="1" applyFill="1" applyBorder="1" applyAlignment="1">
      <alignment horizontal="center" vertical="center"/>
    </xf>
    <xf numFmtId="44" fontId="16" fillId="4" borderId="6" xfId="1" applyNumberFormat="1" applyFont="1" applyFill="1" applyBorder="1" applyAlignment="1">
      <alignment horizontal="center" vertical="center"/>
    </xf>
    <xf numFmtId="44" fontId="16" fillId="0" borderId="34" xfId="1" applyNumberFormat="1" applyFont="1" applyFill="1" applyBorder="1" applyAlignment="1">
      <alignment horizontal="center" vertical="center"/>
    </xf>
    <xf numFmtId="44" fontId="16" fillId="0" borderId="11" xfId="1" applyNumberFormat="1" applyFont="1" applyFill="1" applyBorder="1" applyAlignment="1">
      <alignment horizontal="center" vertical="center"/>
    </xf>
    <xf numFmtId="44" fontId="16" fillId="0" borderId="32" xfId="1" applyNumberFormat="1" applyFont="1" applyFill="1" applyBorder="1" applyAlignment="1">
      <alignment horizontal="center" vertical="center"/>
    </xf>
    <xf numFmtId="44" fontId="16" fillId="0" borderId="33" xfId="1" applyNumberFormat="1" applyFont="1" applyFill="1" applyBorder="1" applyAlignment="1">
      <alignment horizontal="center" vertical="center"/>
    </xf>
    <xf numFmtId="44" fontId="16" fillId="2" borderId="11" xfId="1" applyNumberFormat="1" applyFont="1" applyFill="1" applyBorder="1" applyAlignment="1">
      <alignment horizontal="center" vertical="center"/>
    </xf>
    <xf numFmtId="44" fontId="16" fillId="2" borderId="1" xfId="1" applyNumberFormat="1" applyFont="1" applyFill="1" applyBorder="1" applyAlignment="1">
      <alignment horizontal="center" vertical="center"/>
    </xf>
    <xf numFmtId="44" fontId="16" fillId="2" borderId="6" xfId="1" applyNumberFormat="1" applyFont="1" applyFill="1" applyBorder="1" applyAlignment="1">
      <alignment horizontal="center" vertical="center"/>
    </xf>
    <xf numFmtId="0" fontId="16" fillId="4" borderId="11" xfId="1" applyNumberFormat="1" applyFont="1" applyFill="1" applyBorder="1" applyAlignment="1">
      <alignment horizontal="right" vertical="center"/>
    </xf>
    <xf numFmtId="0" fontId="16" fillId="4" borderId="1" xfId="1" applyNumberFormat="1" applyFont="1" applyFill="1" applyBorder="1" applyAlignment="1">
      <alignment horizontal="right" vertical="center"/>
    </xf>
    <xf numFmtId="0" fontId="16" fillId="4" borderId="6" xfId="1" applyNumberFormat="1" applyFont="1" applyFill="1" applyBorder="1" applyAlignment="1">
      <alignment horizontal="right" vertical="center"/>
    </xf>
    <xf numFmtId="44" fontId="16" fillId="0" borderId="17" xfId="0" applyNumberFormat="1" applyFont="1" applyFill="1" applyBorder="1" applyAlignment="1">
      <alignment horizontal="center" vertical="center"/>
    </xf>
    <xf numFmtId="44" fontId="16" fillId="0" borderId="16" xfId="0" applyNumberFormat="1" applyFont="1" applyFill="1" applyBorder="1" applyAlignment="1">
      <alignment horizontal="center" vertical="center"/>
    </xf>
    <xf numFmtId="44" fontId="16" fillId="0" borderId="16" xfId="1" applyNumberFormat="1" applyFont="1" applyFill="1" applyBorder="1" applyAlignment="1">
      <alignment horizontal="center" vertical="center"/>
    </xf>
    <xf numFmtId="44" fontId="16" fillId="0" borderId="18" xfId="1" applyNumberFormat="1" applyFont="1" applyFill="1" applyBorder="1" applyAlignment="1">
      <alignment horizontal="center" vertical="center"/>
    </xf>
    <xf numFmtId="44" fontId="17" fillId="2" borderId="13" xfId="0" applyNumberFormat="1" applyFont="1" applyFill="1" applyBorder="1" applyAlignment="1">
      <alignment horizontal="center" vertical="center"/>
    </xf>
    <xf numFmtId="44" fontId="17" fillId="2" borderId="14" xfId="0" applyNumberFormat="1" applyFont="1" applyFill="1" applyBorder="1" applyAlignment="1">
      <alignment horizontal="center" vertical="center"/>
    </xf>
    <xf numFmtId="44" fontId="16" fillId="4" borderId="37" xfId="1" applyFont="1" applyFill="1" applyBorder="1" applyAlignment="1">
      <alignment horizontal="center" vertical="center"/>
    </xf>
    <xf numFmtId="44" fontId="16" fillId="4" borderId="38" xfId="1" applyFont="1" applyFill="1" applyBorder="1" applyAlignment="1">
      <alignment horizontal="center" vertical="center"/>
    </xf>
    <xf numFmtId="44" fontId="17" fillId="0" borderId="16" xfId="1" applyFont="1" applyBorder="1" applyAlignment="1">
      <alignment horizontal="center" vertical="center"/>
    </xf>
    <xf numFmtId="44" fontId="17" fillId="0" borderId="18" xfId="1" applyFont="1" applyBorder="1" applyAlignment="1">
      <alignment horizontal="center" vertical="center"/>
    </xf>
    <xf numFmtId="44" fontId="16" fillId="4" borderId="1" xfId="1" applyFont="1" applyFill="1" applyBorder="1" applyAlignment="1">
      <alignment horizontal="center" vertical="center"/>
    </xf>
    <xf numFmtId="44" fontId="16" fillId="4" borderId="6" xfId="1" applyFont="1" applyFill="1" applyBorder="1" applyAlignment="1">
      <alignment horizontal="center" vertical="center"/>
    </xf>
    <xf numFmtId="44" fontId="16" fillId="4" borderId="16" xfId="1" applyFont="1" applyFill="1" applyBorder="1" applyAlignment="1">
      <alignment horizontal="center" vertical="center"/>
    </xf>
    <xf numFmtId="44" fontId="16" fillId="4" borderId="18" xfId="1" applyFont="1" applyFill="1" applyBorder="1" applyAlignment="1">
      <alignment horizontal="center" vertical="center"/>
    </xf>
    <xf numFmtId="44" fontId="17" fillId="3" borderId="13" xfId="2" applyNumberFormat="1" applyFont="1" applyBorder="1" applyAlignment="1">
      <alignment horizontal="center" vertical="center"/>
    </xf>
    <xf numFmtId="44" fontId="17" fillId="3" borderId="14" xfId="2" applyNumberFormat="1" applyFont="1" applyBorder="1" applyAlignment="1">
      <alignment horizontal="center" vertical="center"/>
    </xf>
    <xf numFmtId="14" fontId="16" fillId="4" borderId="11" xfId="0" applyNumberFormat="1" applyFont="1" applyFill="1" applyBorder="1" applyAlignment="1">
      <alignment horizontal="left" vertical="center"/>
    </xf>
    <xf numFmtId="0" fontId="16" fillId="4" borderId="39" xfId="0" applyFont="1" applyFill="1" applyBorder="1" applyAlignment="1">
      <alignment horizontal="left" vertical="center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600070</xdr:colOff>
      <xdr:row>15</xdr:row>
      <xdr:rowOff>133349</xdr:rowOff>
    </xdr:from>
    <xdr:to>
      <xdr:col>17</xdr:col>
      <xdr:colOff>590549</xdr:colOff>
      <xdr:row>17</xdr:row>
      <xdr:rowOff>123824</xdr:rowOff>
    </xdr:to>
    <xdr:pic>
      <xdr:nvPicPr>
        <xdr:cNvPr id="9" name="Graphic 8" descr="Line arrow Straight">
          <a:extLst>
            <a:ext uri="{FF2B5EF4-FFF2-40B4-BE49-F238E27FC236}">
              <a16:creationId xmlns:a16="http://schemas.microsoft.com/office/drawing/2014/main" id="{28C21CD7-4826-4E56-A14D-421669204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10353670" y="1743074"/>
          <a:ext cx="600079" cy="485775"/>
        </a:xfrm>
        <a:prstGeom prst="rect">
          <a:avLst/>
        </a:prstGeom>
      </xdr:spPr>
    </xdr:pic>
    <xdr:clientData/>
  </xdr:twoCellAnchor>
  <xdr:twoCellAnchor editAs="oneCell">
    <xdr:from>
      <xdr:col>16</xdr:col>
      <xdr:colOff>609595</xdr:colOff>
      <xdr:row>16</xdr:row>
      <xdr:rowOff>142874</xdr:rowOff>
    </xdr:from>
    <xdr:to>
      <xdr:col>17</xdr:col>
      <xdr:colOff>600074</xdr:colOff>
      <xdr:row>18</xdr:row>
      <xdr:rowOff>133349</xdr:rowOff>
    </xdr:to>
    <xdr:pic>
      <xdr:nvPicPr>
        <xdr:cNvPr id="10" name="Graphic 9" descr="Line arrow Straight">
          <a:extLst>
            <a:ext uri="{FF2B5EF4-FFF2-40B4-BE49-F238E27FC236}">
              <a16:creationId xmlns:a16="http://schemas.microsoft.com/office/drawing/2014/main" id="{6B5D337B-424C-4C18-A2A3-3C5711FD8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10363195" y="2000249"/>
          <a:ext cx="600079" cy="485775"/>
        </a:xfrm>
        <a:prstGeom prst="rect">
          <a:avLst/>
        </a:prstGeom>
      </xdr:spPr>
    </xdr:pic>
    <xdr:clientData/>
  </xdr:twoCellAnchor>
  <xdr:twoCellAnchor editAs="oneCell">
    <xdr:from>
      <xdr:col>16</xdr:col>
      <xdr:colOff>609595</xdr:colOff>
      <xdr:row>18</xdr:row>
      <xdr:rowOff>133349</xdr:rowOff>
    </xdr:from>
    <xdr:to>
      <xdr:col>17</xdr:col>
      <xdr:colOff>600074</xdr:colOff>
      <xdr:row>20</xdr:row>
      <xdr:rowOff>123824</xdr:rowOff>
    </xdr:to>
    <xdr:pic>
      <xdr:nvPicPr>
        <xdr:cNvPr id="11" name="Graphic 10" descr="Line arrow Straight">
          <a:extLst>
            <a:ext uri="{FF2B5EF4-FFF2-40B4-BE49-F238E27FC236}">
              <a16:creationId xmlns:a16="http://schemas.microsoft.com/office/drawing/2014/main" id="{66DD8771-D525-4BD3-BB84-2EBA16422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10363195" y="2238374"/>
          <a:ext cx="600079" cy="485775"/>
        </a:xfrm>
        <a:prstGeom prst="rect">
          <a:avLst/>
        </a:prstGeom>
      </xdr:spPr>
    </xdr:pic>
    <xdr:clientData/>
  </xdr:twoCellAnchor>
  <xdr:twoCellAnchor editAs="oneCell">
    <xdr:from>
      <xdr:col>16</xdr:col>
      <xdr:colOff>600070</xdr:colOff>
      <xdr:row>20</xdr:row>
      <xdr:rowOff>133349</xdr:rowOff>
    </xdr:from>
    <xdr:to>
      <xdr:col>17</xdr:col>
      <xdr:colOff>590549</xdr:colOff>
      <xdr:row>22</xdr:row>
      <xdr:rowOff>123824</xdr:rowOff>
    </xdr:to>
    <xdr:pic>
      <xdr:nvPicPr>
        <xdr:cNvPr id="12" name="Graphic 11" descr="Line arrow Straight">
          <a:extLst>
            <a:ext uri="{FF2B5EF4-FFF2-40B4-BE49-F238E27FC236}">
              <a16:creationId xmlns:a16="http://schemas.microsoft.com/office/drawing/2014/main" id="{52DC5E16-1BC6-4C0E-81A4-73EBD5E9C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10353670" y="2733674"/>
          <a:ext cx="600079" cy="485775"/>
        </a:xfrm>
        <a:prstGeom prst="rect">
          <a:avLst/>
        </a:prstGeom>
      </xdr:spPr>
    </xdr:pic>
    <xdr:clientData/>
  </xdr:twoCellAnchor>
  <xdr:twoCellAnchor editAs="oneCell">
    <xdr:from>
      <xdr:col>16</xdr:col>
      <xdr:colOff>600070</xdr:colOff>
      <xdr:row>22</xdr:row>
      <xdr:rowOff>142874</xdr:rowOff>
    </xdr:from>
    <xdr:to>
      <xdr:col>17</xdr:col>
      <xdr:colOff>590549</xdr:colOff>
      <xdr:row>24</xdr:row>
      <xdr:rowOff>133349</xdr:rowOff>
    </xdr:to>
    <xdr:pic>
      <xdr:nvPicPr>
        <xdr:cNvPr id="13" name="Graphic 12" descr="Line arrow Straight">
          <a:extLst>
            <a:ext uri="{FF2B5EF4-FFF2-40B4-BE49-F238E27FC236}">
              <a16:creationId xmlns:a16="http://schemas.microsoft.com/office/drawing/2014/main" id="{75B544A2-E437-4E61-93B5-D3343FFCE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10353670" y="3238499"/>
          <a:ext cx="600079" cy="485775"/>
        </a:xfrm>
        <a:prstGeom prst="rect">
          <a:avLst/>
        </a:prstGeom>
      </xdr:spPr>
    </xdr:pic>
    <xdr:clientData/>
  </xdr:twoCellAnchor>
  <xdr:twoCellAnchor editAs="oneCell">
    <xdr:from>
      <xdr:col>16</xdr:col>
      <xdr:colOff>609595</xdr:colOff>
      <xdr:row>24</xdr:row>
      <xdr:rowOff>142874</xdr:rowOff>
    </xdr:from>
    <xdr:to>
      <xdr:col>17</xdr:col>
      <xdr:colOff>600074</xdr:colOff>
      <xdr:row>26</xdr:row>
      <xdr:rowOff>133349</xdr:rowOff>
    </xdr:to>
    <xdr:pic>
      <xdr:nvPicPr>
        <xdr:cNvPr id="14" name="Graphic 13" descr="Line arrow Straight">
          <a:extLst>
            <a:ext uri="{FF2B5EF4-FFF2-40B4-BE49-F238E27FC236}">
              <a16:creationId xmlns:a16="http://schemas.microsoft.com/office/drawing/2014/main" id="{B07E7634-CB38-4139-BEB7-CD22CD723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10363195" y="3733799"/>
          <a:ext cx="600079" cy="485775"/>
        </a:xfrm>
        <a:prstGeom prst="rect">
          <a:avLst/>
        </a:prstGeom>
      </xdr:spPr>
    </xdr:pic>
    <xdr:clientData/>
  </xdr:twoCellAnchor>
  <xdr:twoCellAnchor editAs="oneCell">
    <xdr:from>
      <xdr:col>16</xdr:col>
      <xdr:colOff>609595</xdr:colOff>
      <xdr:row>25</xdr:row>
      <xdr:rowOff>142874</xdr:rowOff>
    </xdr:from>
    <xdr:to>
      <xdr:col>17</xdr:col>
      <xdr:colOff>600074</xdr:colOff>
      <xdr:row>27</xdr:row>
      <xdr:rowOff>133349</xdr:rowOff>
    </xdr:to>
    <xdr:pic>
      <xdr:nvPicPr>
        <xdr:cNvPr id="15" name="Graphic 14" descr="Line arrow Straight">
          <a:extLst>
            <a:ext uri="{FF2B5EF4-FFF2-40B4-BE49-F238E27FC236}">
              <a16:creationId xmlns:a16="http://schemas.microsoft.com/office/drawing/2014/main" id="{DA2A118C-80B9-417D-A8B8-110D5C83A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10363195" y="3981449"/>
          <a:ext cx="600079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A33D3-5C86-4BB8-9251-E5A0DB849EA3}">
  <sheetPr>
    <tabColor rgb="FFC00000"/>
  </sheetPr>
  <dimension ref="B2:Z41"/>
  <sheetViews>
    <sheetView tabSelected="1" workbookViewId="0">
      <selection activeCell="K36" sqref="K36"/>
    </sheetView>
  </sheetViews>
  <sheetFormatPr defaultRowHeight="20.100000000000001" customHeight="1" x14ac:dyDescent="0.25"/>
  <cols>
    <col min="1" max="16384" width="9.140625" style="1"/>
  </cols>
  <sheetData>
    <row r="2" spans="2:26" ht="20.100000000000001" customHeight="1" x14ac:dyDescent="0.25">
      <c r="B2" s="77" t="s">
        <v>43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2:26" ht="20.100000000000001" customHeight="1" x14ac:dyDescent="0.25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2:26" ht="20.100000000000001" customHeight="1" thickBot="1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2:26" ht="20.100000000000001" customHeight="1" x14ac:dyDescent="0.25">
      <c r="B5" s="59" t="s">
        <v>35</v>
      </c>
      <c r="C5" s="60"/>
      <c r="D5" s="60"/>
      <c r="E5" s="60"/>
      <c r="F5" s="61"/>
      <c r="G5" s="78" t="s">
        <v>42</v>
      </c>
      <c r="H5" s="79"/>
      <c r="I5" s="79"/>
      <c r="J5" s="79"/>
      <c r="K5" s="79"/>
      <c r="L5" s="79"/>
      <c r="M5" s="79"/>
      <c r="N5" s="79"/>
      <c r="O5" s="79"/>
      <c r="P5" s="79"/>
      <c r="Q5" s="80"/>
    </row>
    <row r="6" spans="2:26" ht="20.100000000000001" customHeight="1" x14ac:dyDescent="0.25">
      <c r="B6" s="56" t="s">
        <v>36</v>
      </c>
      <c r="C6" s="57"/>
      <c r="D6" s="57"/>
      <c r="E6" s="57"/>
      <c r="F6" s="58"/>
      <c r="G6" s="81" t="s">
        <v>44</v>
      </c>
      <c r="H6" s="82"/>
      <c r="I6" s="82"/>
      <c r="J6" s="82"/>
      <c r="K6" s="82"/>
      <c r="L6" s="82"/>
      <c r="M6" s="82"/>
      <c r="N6" s="82"/>
      <c r="O6" s="82"/>
      <c r="P6" s="82"/>
      <c r="Q6" s="83"/>
    </row>
    <row r="7" spans="2:26" ht="20.100000000000001" customHeight="1" x14ac:dyDescent="0.25">
      <c r="B7" s="56" t="s">
        <v>37</v>
      </c>
      <c r="C7" s="57"/>
      <c r="D7" s="57"/>
      <c r="E7" s="57"/>
      <c r="F7" s="58"/>
      <c r="G7" s="81" t="s">
        <v>45</v>
      </c>
      <c r="H7" s="82"/>
      <c r="I7" s="82"/>
      <c r="J7" s="82"/>
      <c r="K7" s="82"/>
      <c r="L7" s="82"/>
      <c r="M7" s="82"/>
      <c r="N7" s="82"/>
      <c r="O7" s="82"/>
      <c r="P7" s="82"/>
      <c r="Q7" s="83"/>
    </row>
    <row r="8" spans="2:26" ht="20.100000000000001" customHeight="1" x14ac:dyDescent="0.25">
      <c r="B8" s="56" t="s">
        <v>38</v>
      </c>
      <c r="C8" s="57"/>
      <c r="D8" s="57"/>
      <c r="E8" s="57"/>
      <c r="F8" s="58"/>
      <c r="G8" s="119">
        <v>46150</v>
      </c>
      <c r="H8" s="82"/>
      <c r="I8" s="82"/>
      <c r="J8" s="82"/>
      <c r="K8" s="82"/>
      <c r="L8" s="82"/>
      <c r="M8" s="82"/>
      <c r="N8" s="82"/>
      <c r="O8" s="82"/>
      <c r="P8" s="82"/>
      <c r="Q8" s="83"/>
    </row>
    <row r="9" spans="2:26" ht="20.100000000000001" customHeight="1" thickBot="1" x14ac:dyDescent="0.3">
      <c r="B9" s="65" t="s">
        <v>39</v>
      </c>
      <c r="C9" s="66"/>
      <c r="D9" s="66"/>
      <c r="E9" s="66"/>
      <c r="F9" s="67"/>
      <c r="G9" s="84">
        <v>10</v>
      </c>
      <c r="H9" s="85"/>
      <c r="I9" s="85"/>
      <c r="J9" s="85"/>
      <c r="K9" s="85"/>
      <c r="L9" s="85"/>
      <c r="M9" s="85"/>
      <c r="N9" s="85"/>
      <c r="O9" s="85"/>
      <c r="P9" s="85"/>
      <c r="Q9" s="86"/>
    </row>
    <row r="10" spans="2:26" ht="20.100000000000001" customHeight="1" x14ac:dyDescent="0.25">
      <c r="B10" s="33" t="s">
        <v>40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</row>
    <row r="11" spans="2:26" ht="20.100000000000001" customHeight="1" x14ac:dyDescent="0.25"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</row>
    <row r="12" spans="2:26" ht="20.100000000000001" customHeight="1" thickBot="1" x14ac:dyDescent="0.3"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</row>
    <row r="13" spans="2:26" ht="20.100000000000001" customHeight="1" thickBot="1" x14ac:dyDescent="0.3">
      <c r="B13" s="18" t="s">
        <v>8</v>
      </c>
      <c r="C13" s="19"/>
      <c r="D13" s="19"/>
      <c r="E13" s="19"/>
      <c r="F13" s="19"/>
      <c r="G13" s="20"/>
      <c r="H13" s="15" t="s">
        <v>5</v>
      </c>
      <c r="I13" s="16"/>
      <c r="J13" s="16"/>
      <c r="K13" s="16"/>
      <c r="L13" s="16"/>
      <c r="M13" s="16"/>
      <c r="N13" s="16"/>
      <c r="O13" s="16"/>
      <c r="P13" s="16"/>
      <c r="Q13" s="17"/>
    </row>
    <row r="14" spans="2:26" ht="20.100000000000001" customHeight="1" thickBot="1" x14ac:dyDescent="0.3">
      <c r="B14" s="21"/>
      <c r="C14" s="22"/>
      <c r="D14" s="22"/>
      <c r="E14" s="22"/>
      <c r="F14" s="22"/>
      <c r="G14" s="23"/>
      <c r="H14" s="35" t="s">
        <v>6</v>
      </c>
      <c r="I14" s="37"/>
      <c r="J14" s="35">
        <v>2</v>
      </c>
      <c r="K14" s="37"/>
      <c r="L14" s="35">
        <v>3</v>
      </c>
      <c r="M14" s="37"/>
      <c r="N14" s="35">
        <v>4</v>
      </c>
      <c r="O14" s="37"/>
      <c r="P14" s="35" t="s">
        <v>7</v>
      </c>
      <c r="Q14" s="36"/>
    </row>
    <row r="15" spans="2:26" ht="20.100000000000001" customHeight="1" x14ac:dyDescent="0.25">
      <c r="B15" s="2">
        <v>1</v>
      </c>
      <c r="C15" s="38" t="s">
        <v>0</v>
      </c>
      <c r="D15" s="39"/>
      <c r="E15" s="39"/>
      <c r="F15" s="39"/>
      <c r="G15" s="40"/>
      <c r="H15" s="87">
        <v>960</v>
      </c>
      <c r="I15" s="88"/>
      <c r="J15" s="88">
        <v>1170</v>
      </c>
      <c r="K15" s="88"/>
      <c r="L15" s="88">
        <v>1500</v>
      </c>
      <c r="M15" s="88"/>
      <c r="N15" s="88">
        <v>1610</v>
      </c>
      <c r="O15" s="88"/>
      <c r="P15" s="88">
        <v>1750</v>
      </c>
      <c r="Q15" s="89"/>
    </row>
    <row r="16" spans="2:26" ht="20.100000000000001" customHeight="1" x14ac:dyDescent="0.25">
      <c r="B16" s="3">
        <v>2</v>
      </c>
      <c r="C16" s="27" t="s">
        <v>22</v>
      </c>
      <c r="D16" s="28"/>
      <c r="E16" s="28"/>
      <c r="F16" s="28"/>
      <c r="G16" s="29"/>
      <c r="H16" s="90">
        <v>1742</v>
      </c>
      <c r="I16" s="91"/>
      <c r="J16" s="91">
        <v>1988</v>
      </c>
      <c r="K16" s="91"/>
      <c r="L16" s="91">
        <v>2238</v>
      </c>
      <c r="M16" s="91"/>
      <c r="N16" s="91">
        <v>2679</v>
      </c>
      <c r="O16" s="91"/>
      <c r="P16" s="91">
        <v>3138</v>
      </c>
      <c r="Q16" s="92"/>
      <c r="R16" s="5"/>
      <c r="S16" s="9"/>
      <c r="T16" s="9"/>
      <c r="U16" s="9"/>
      <c r="V16" s="9"/>
      <c r="W16" s="9"/>
      <c r="X16" s="9"/>
      <c r="Y16" s="9"/>
      <c r="Z16" s="9"/>
    </row>
    <row r="17" spans="2:26" ht="20.100000000000001" customHeight="1" x14ac:dyDescent="0.25">
      <c r="B17" s="8" t="s">
        <v>21</v>
      </c>
      <c r="C17" s="24" t="s">
        <v>23</v>
      </c>
      <c r="D17" s="25"/>
      <c r="E17" s="25"/>
      <c r="F17" s="25"/>
      <c r="G17" s="26"/>
      <c r="H17" s="93">
        <f>H16*0.302</f>
        <v>526.08399999999995</v>
      </c>
      <c r="I17" s="94"/>
      <c r="J17" s="95">
        <f>J16*0.302</f>
        <v>600.37599999999998</v>
      </c>
      <c r="K17" s="94"/>
      <c r="L17" s="95">
        <f>L16*0.302</f>
        <v>675.87599999999998</v>
      </c>
      <c r="M17" s="94"/>
      <c r="N17" s="95">
        <f>N16*0.302</f>
        <v>809.05799999999999</v>
      </c>
      <c r="O17" s="94"/>
      <c r="P17" s="95">
        <f>P16*0.302</f>
        <v>947.67599999999993</v>
      </c>
      <c r="Q17" s="96"/>
      <c r="R17" s="5"/>
      <c r="S17" s="10" t="s">
        <v>24</v>
      </c>
      <c r="T17" s="7"/>
      <c r="U17" s="7"/>
      <c r="V17" s="7"/>
      <c r="W17" s="7"/>
      <c r="X17" s="7"/>
      <c r="Y17" s="7"/>
      <c r="Z17" s="7"/>
    </row>
    <row r="18" spans="2:26" ht="20.100000000000001" customHeight="1" x14ac:dyDescent="0.25">
      <c r="B18" s="3">
        <v>3</v>
      </c>
      <c r="C18" s="27" t="s">
        <v>9</v>
      </c>
      <c r="D18" s="28"/>
      <c r="E18" s="28"/>
      <c r="F18" s="28"/>
      <c r="G18" s="29"/>
      <c r="H18" s="97">
        <f>H15-H17</f>
        <v>433.91600000000005</v>
      </c>
      <c r="I18" s="98"/>
      <c r="J18" s="98">
        <f>J15-J17</f>
        <v>569.62400000000002</v>
      </c>
      <c r="K18" s="98"/>
      <c r="L18" s="98">
        <f>L15-L17</f>
        <v>824.12400000000002</v>
      </c>
      <c r="M18" s="98"/>
      <c r="N18" s="98">
        <f>N15-N17</f>
        <v>800.94200000000001</v>
      </c>
      <c r="O18" s="98"/>
      <c r="P18" s="98">
        <f>P15-P17</f>
        <v>802.32400000000007</v>
      </c>
      <c r="Q18" s="99"/>
      <c r="R18" s="5"/>
      <c r="S18" s="11" t="s">
        <v>25</v>
      </c>
      <c r="T18" s="4"/>
    </row>
    <row r="19" spans="2:26" ht="20.100000000000001" customHeight="1" x14ac:dyDescent="0.25">
      <c r="B19" s="8">
        <v>4</v>
      </c>
      <c r="C19" s="30" t="s">
        <v>11</v>
      </c>
      <c r="D19" s="31"/>
      <c r="E19" s="31"/>
      <c r="F19" s="31"/>
      <c r="G19" s="32"/>
      <c r="H19" s="100">
        <v>18</v>
      </c>
      <c r="I19" s="101"/>
      <c r="J19" s="101">
        <v>18</v>
      </c>
      <c r="K19" s="101"/>
      <c r="L19" s="101">
        <v>18</v>
      </c>
      <c r="M19" s="101"/>
      <c r="N19" s="101">
        <v>18</v>
      </c>
      <c r="O19" s="101"/>
      <c r="P19" s="101">
        <v>18</v>
      </c>
      <c r="Q19" s="102"/>
      <c r="R19" s="6"/>
      <c r="S19" s="12"/>
    </row>
    <row r="20" spans="2:26" ht="20.100000000000001" customHeight="1" x14ac:dyDescent="0.25">
      <c r="B20" s="3">
        <v>5</v>
      </c>
      <c r="C20" s="27" t="s">
        <v>10</v>
      </c>
      <c r="D20" s="28"/>
      <c r="E20" s="28"/>
      <c r="F20" s="28"/>
      <c r="G20" s="29"/>
      <c r="H20" s="97">
        <f>H18*H19</f>
        <v>7810.4880000000012</v>
      </c>
      <c r="I20" s="98"/>
      <c r="J20" s="98">
        <f>J18*J19</f>
        <v>10253.232</v>
      </c>
      <c r="K20" s="98"/>
      <c r="L20" s="98">
        <f>L18*L19</f>
        <v>14834.232</v>
      </c>
      <c r="M20" s="98"/>
      <c r="N20" s="98">
        <f>N18*N19</f>
        <v>14416.956</v>
      </c>
      <c r="O20" s="98"/>
      <c r="P20" s="98">
        <f>P18*P19</f>
        <v>14441.832000000002</v>
      </c>
      <c r="Q20" s="99"/>
      <c r="R20" s="5"/>
      <c r="S20" s="11" t="s">
        <v>16</v>
      </c>
      <c r="T20" s="4"/>
    </row>
    <row r="21" spans="2:26" ht="20.100000000000001" customHeight="1" x14ac:dyDescent="0.25">
      <c r="B21" s="8">
        <v>6</v>
      </c>
      <c r="C21" s="30" t="s">
        <v>1</v>
      </c>
      <c r="D21" s="31"/>
      <c r="E21" s="31"/>
      <c r="F21" s="31"/>
      <c r="G21" s="32"/>
      <c r="H21" s="100">
        <v>4</v>
      </c>
      <c r="I21" s="101"/>
      <c r="J21" s="101">
        <v>3</v>
      </c>
      <c r="K21" s="101"/>
      <c r="L21" s="101">
        <v>1</v>
      </c>
      <c r="M21" s="101"/>
      <c r="N21" s="101">
        <v>1</v>
      </c>
      <c r="O21" s="101"/>
      <c r="P21" s="101">
        <v>1</v>
      </c>
      <c r="Q21" s="102"/>
      <c r="R21" s="6"/>
      <c r="S21" s="12"/>
    </row>
    <row r="22" spans="2:26" ht="20.100000000000001" customHeight="1" x14ac:dyDescent="0.25">
      <c r="B22" s="3">
        <v>7</v>
      </c>
      <c r="C22" s="27" t="s">
        <v>12</v>
      </c>
      <c r="D22" s="28"/>
      <c r="E22" s="28"/>
      <c r="F22" s="28"/>
      <c r="G22" s="29"/>
      <c r="H22" s="97">
        <f>H20*H21</f>
        <v>31241.952000000005</v>
      </c>
      <c r="I22" s="98"/>
      <c r="J22" s="98">
        <f>J20*J21</f>
        <v>30759.696</v>
      </c>
      <c r="K22" s="98"/>
      <c r="L22" s="98">
        <f>L20*L21</f>
        <v>14834.232</v>
      </c>
      <c r="M22" s="98"/>
      <c r="N22" s="98">
        <f>N20*N21</f>
        <v>14416.956</v>
      </c>
      <c r="O22" s="98"/>
      <c r="P22" s="98">
        <f>P20*P21</f>
        <v>14441.832000000002</v>
      </c>
      <c r="Q22" s="99"/>
      <c r="R22" s="5"/>
      <c r="S22" s="11" t="s">
        <v>17</v>
      </c>
      <c r="T22" s="4"/>
    </row>
    <row r="23" spans="2:26" ht="20.100000000000001" customHeight="1" x14ac:dyDescent="0.25">
      <c r="B23" s="8">
        <v>8</v>
      </c>
      <c r="C23" s="30" t="s">
        <v>2</v>
      </c>
      <c r="D23" s="31"/>
      <c r="E23" s="31"/>
      <c r="F23" s="31"/>
      <c r="G23" s="32"/>
      <c r="H23" s="100">
        <v>1.03</v>
      </c>
      <c r="I23" s="101"/>
      <c r="J23" s="101">
        <v>1.03</v>
      </c>
      <c r="K23" s="101"/>
      <c r="L23" s="101">
        <v>1.03</v>
      </c>
      <c r="M23" s="101"/>
      <c r="N23" s="101">
        <v>1.03</v>
      </c>
      <c r="O23" s="101"/>
      <c r="P23" s="101">
        <v>1.03</v>
      </c>
      <c r="Q23" s="102"/>
      <c r="R23" s="6"/>
      <c r="S23" s="12"/>
    </row>
    <row r="24" spans="2:26" ht="20.100000000000001" customHeight="1" x14ac:dyDescent="0.25">
      <c r="B24" s="3">
        <v>9</v>
      </c>
      <c r="C24" s="27" t="s">
        <v>13</v>
      </c>
      <c r="D24" s="28"/>
      <c r="E24" s="28"/>
      <c r="F24" s="28"/>
      <c r="G24" s="29"/>
      <c r="H24" s="97">
        <f>H22*H23</f>
        <v>32179.210560000007</v>
      </c>
      <c r="I24" s="98"/>
      <c r="J24" s="98">
        <f>J22*J23</f>
        <v>31682.48688</v>
      </c>
      <c r="K24" s="98"/>
      <c r="L24" s="98">
        <f>L22*L23</f>
        <v>15279.258960000001</v>
      </c>
      <c r="M24" s="98"/>
      <c r="N24" s="98">
        <f>N22*N23</f>
        <v>14849.464680000001</v>
      </c>
      <c r="O24" s="98"/>
      <c r="P24" s="98">
        <f>P22*P23</f>
        <v>14875.086960000002</v>
      </c>
      <c r="Q24" s="99"/>
      <c r="R24" s="5"/>
      <c r="S24" s="11" t="s">
        <v>18</v>
      </c>
      <c r="T24" s="4"/>
    </row>
    <row r="25" spans="2:26" ht="20.100000000000001" customHeight="1" x14ac:dyDescent="0.25">
      <c r="B25" s="8">
        <v>10</v>
      </c>
      <c r="C25" s="30" t="s">
        <v>3</v>
      </c>
      <c r="D25" s="31"/>
      <c r="E25" s="31"/>
      <c r="F25" s="31"/>
      <c r="G25" s="32"/>
      <c r="H25" s="90">
        <v>800</v>
      </c>
      <c r="I25" s="91"/>
      <c r="J25" s="91">
        <v>850</v>
      </c>
      <c r="K25" s="91"/>
      <c r="L25" s="91">
        <v>950</v>
      </c>
      <c r="M25" s="91"/>
      <c r="N25" s="91">
        <v>1000</v>
      </c>
      <c r="O25" s="91"/>
      <c r="P25" s="91">
        <v>1250</v>
      </c>
      <c r="Q25" s="92"/>
      <c r="R25" s="5"/>
      <c r="S25" s="12"/>
    </row>
    <row r="26" spans="2:26" ht="20.100000000000001" customHeight="1" x14ac:dyDescent="0.25">
      <c r="B26" s="3">
        <v>11</v>
      </c>
      <c r="C26" s="27" t="s">
        <v>14</v>
      </c>
      <c r="D26" s="28"/>
      <c r="E26" s="28"/>
      <c r="F26" s="28"/>
      <c r="G26" s="29"/>
      <c r="H26" s="97">
        <f>H25*H21</f>
        <v>3200</v>
      </c>
      <c r="I26" s="98"/>
      <c r="J26" s="98">
        <f>J25*J21</f>
        <v>2550</v>
      </c>
      <c r="K26" s="98"/>
      <c r="L26" s="98">
        <f>L25*L21</f>
        <v>950</v>
      </c>
      <c r="M26" s="98"/>
      <c r="N26" s="98">
        <f>N25*N21</f>
        <v>1000</v>
      </c>
      <c r="O26" s="98"/>
      <c r="P26" s="98">
        <f>P25*P21</f>
        <v>1250</v>
      </c>
      <c r="Q26" s="99"/>
      <c r="R26" s="5"/>
      <c r="S26" s="11" t="s">
        <v>19</v>
      </c>
      <c r="T26" s="4"/>
    </row>
    <row r="27" spans="2:26" ht="20.100000000000001" customHeight="1" thickBot="1" x14ac:dyDescent="0.3">
      <c r="B27" s="8">
        <v>12</v>
      </c>
      <c r="C27" s="53" t="s">
        <v>15</v>
      </c>
      <c r="D27" s="54"/>
      <c r="E27" s="54"/>
      <c r="F27" s="54"/>
      <c r="G27" s="55"/>
      <c r="H27" s="103">
        <f>H26+H24</f>
        <v>35379.210560000007</v>
      </c>
      <c r="I27" s="104"/>
      <c r="J27" s="104">
        <f>J26+J24</f>
        <v>34232.486879999997</v>
      </c>
      <c r="K27" s="104"/>
      <c r="L27" s="104">
        <f>L26+L24</f>
        <v>16229.258960000001</v>
      </c>
      <c r="M27" s="104"/>
      <c r="N27" s="104">
        <f>N26+N24</f>
        <v>15849.464680000001</v>
      </c>
      <c r="O27" s="104"/>
      <c r="P27" s="105">
        <f>P26+P24</f>
        <v>16125.086960000002</v>
      </c>
      <c r="Q27" s="106"/>
      <c r="R27" s="5"/>
      <c r="S27" s="11" t="s">
        <v>20</v>
      </c>
      <c r="T27" s="4"/>
    </row>
    <row r="28" spans="2:26" ht="20.100000000000001" customHeight="1" thickBot="1" x14ac:dyDescent="0.3">
      <c r="B28" s="13">
        <v>13</v>
      </c>
      <c r="C28" s="51" t="s">
        <v>4</v>
      </c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107">
        <f>SUM(H27:Q27)</f>
        <v>117815.50804000002</v>
      </c>
      <c r="Q28" s="108"/>
    </row>
    <row r="29" spans="2:26" ht="20.100000000000001" customHeight="1" thickBot="1" x14ac:dyDescent="0.3">
      <c r="B29" s="64" t="s">
        <v>41</v>
      </c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</row>
    <row r="30" spans="2:26" ht="20.100000000000001" customHeight="1" x14ac:dyDescent="0.25">
      <c r="B30" s="41" t="s">
        <v>26</v>
      </c>
      <c r="C30" s="42"/>
      <c r="D30" s="42"/>
      <c r="E30" s="42"/>
      <c r="F30" s="42"/>
      <c r="G30" s="43"/>
    </row>
    <row r="31" spans="2:26" ht="20.100000000000001" customHeight="1" thickBot="1" x14ac:dyDescent="0.3">
      <c r="B31" s="44"/>
      <c r="C31" s="45"/>
      <c r="D31" s="45"/>
      <c r="E31" s="45"/>
      <c r="F31" s="45"/>
      <c r="G31" s="46"/>
    </row>
    <row r="32" spans="2:26" ht="20.100000000000001" customHeight="1" x14ac:dyDescent="0.25">
      <c r="B32" s="47" t="s">
        <v>27</v>
      </c>
      <c r="C32" s="48"/>
      <c r="D32" s="48"/>
      <c r="E32" s="48"/>
      <c r="F32" s="109">
        <v>117815.51</v>
      </c>
      <c r="G32" s="110"/>
    </row>
    <row r="33" spans="2:7" ht="20.100000000000001" customHeight="1" thickBot="1" x14ac:dyDescent="0.3">
      <c r="B33" s="49" t="s">
        <v>28</v>
      </c>
      <c r="C33" s="50"/>
      <c r="D33" s="50"/>
      <c r="E33" s="50"/>
      <c r="F33" s="111">
        <f>F32*0.25</f>
        <v>29453.877499999999</v>
      </c>
      <c r="G33" s="112"/>
    </row>
    <row r="34" spans="2:7" ht="20.100000000000001" customHeight="1" thickBot="1" x14ac:dyDescent="0.3">
      <c r="B34" s="73" t="s">
        <v>29</v>
      </c>
      <c r="C34" s="74"/>
      <c r="D34" s="74"/>
      <c r="E34" s="74"/>
      <c r="F34" s="75" t="s">
        <v>30</v>
      </c>
      <c r="G34" s="76"/>
    </row>
    <row r="35" spans="2:7" ht="20.100000000000001" customHeight="1" x14ac:dyDescent="0.25">
      <c r="B35" s="47" t="s">
        <v>31</v>
      </c>
      <c r="C35" s="48"/>
      <c r="D35" s="48"/>
      <c r="E35" s="48"/>
      <c r="F35" s="109">
        <v>9450</v>
      </c>
      <c r="G35" s="110"/>
    </row>
    <row r="36" spans="2:7" ht="20.100000000000001" customHeight="1" x14ac:dyDescent="0.25">
      <c r="B36" s="68" t="s">
        <v>32</v>
      </c>
      <c r="C36" s="69"/>
      <c r="D36" s="69"/>
      <c r="E36" s="69"/>
      <c r="F36" s="113">
        <v>16000</v>
      </c>
      <c r="G36" s="114"/>
    </row>
    <row r="37" spans="2:7" ht="20.100000000000001" customHeight="1" x14ac:dyDescent="0.25">
      <c r="B37" s="68" t="s">
        <v>33</v>
      </c>
      <c r="C37" s="69"/>
      <c r="D37" s="69"/>
      <c r="E37" s="69"/>
      <c r="F37" s="113">
        <v>0</v>
      </c>
      <c r="G37" s="114"/>
    </row>
    <row r="38" spans="2:7" ht="20.100000000000001" customHeight="1" thickBot="1" x14ac:dyDescent="0.3">
      <c r="B38" s="120" t="s">
        <v>46</v>
      </c>
      <c r="C38" s="70"/>
      <c r="D38" s="70"/>
      <c r="E38" s="70"/>
      <c r="F38" s="115">
        <v>4003.88</v>
      </c>
      <c r="G38" s="116"/>
    </row>
    <row r="39" spans="2:7" ht="20.100000000000001" customHeight="1" thickBot="1" x14ac:dyDescent="0.3">
      <c r="B39" s="71" t="s">
        <v>47</v>
      </c>
      <c r="C39" s="72"/>
      <c r="D39" s="72"/>
      <c r="E39" s="72"/>
      <c r="F39" s="117">
        <f>SUM(F35:G38)</f>
        <v>29453.88</v>
      </c>
      <c r="G39" s="118"/>
    </row>
    <row r="40" spans="2:7" ht="20.100000000000001" customHeight="1" x14ac:dyDescent="0.25">
      <c r="B40" s="62" t="s">
        <v>34</v>
      </c>
      <c r="C40" s="62"/>
      <c r="D40" s="62"/>
      <c r="E40" s="62"/>
      <c r="F40" s="62"/>
      <c r="G40" s="62"/>
    </row>
    <row r="41" spans="2:7" ht="20.100000000000001" customHeight="1" x14ac:dyDescent="0.25">
      <c r="B41" s="63"/>
      <c r="C41" s="63"/>
      <c r="D41" s="63"/>
      <c r="E41" s="63"/>
      <c r="F41" s="63"/>
      <c r="G41" s="63"/>
    </row>
  </sheetData>
  <mergeCells count="118">
    <mergeCell ref="B6:F6"/>
    <mergeCell ref="B5:F5"/>
    <mergeCell ref="G9:Q9"/>
    <mergeCell ref="G8:Q8"/>
    <mergeCell ref="G7:Q7"/>
    <mergeCell ref="G6:Q6"/>
    <mergeCell ref="G5:Q5"/>
    <mergeCell ref="B40:G41"/>
    <mergeCell ref="B29:Q29"/>
    <mergeCell ref="B9:F9"/>
    <mergeCell ref="B8:F8"/>
    <mergeCell ref="B7:F7"/>
    <mergeCell ref="B37:E37"/>
    <mergeCell ref="F37:G37"/>
    <mergeCell ref="B38:E38"/>
    <mergeCell ref="F38:G38"/>
    <mergeCell ref="B39:E39"/>
    <mergeCell ref="F39:G39"/>
    <mergeCell ref="B34:E34"/>
    <mergeCell ref="F34:G34"/>
    <mergeCell ref="B35:E35"/>
    <mergeCell ref="F35:G35"/>
    <mergeCell ref="B36:E36"/>
    <mergeCell ref="F36:G36"/>
    <mergeCell ref="B30:G31"/>
    <mergeCell ref="B32:E32"/>
    <mergeCell ref="F32:G32"/>
    <mergeCell ref="B33:E33"/>
    <mergeCell ref="F33:G33"/>
    <mergeCell ref="H20:I20"/>
    <mergeCell ref="L26:M26"/>
    <mergeCell ref="L25:M25"/>
    <mergeCell ref="L24:M24"/>
    <mergeCell ref="L23:M23"/>
    <mergeCell ref="L22:M22"/>
    <mergeCell ref="L21:M21"/>
    <mergeCell ref="J21:K21"/>
    <mergeCell ref="J20:K20"/>
    <mergeCell ref="C28:O28"/>
    <mergeCell ref="C27:G27"/>
    <mergeCell ref="H26:I26"/>
    <mergeCell ref="H25:I25"/>
    <mergeCell ref="H24:I24"/>
    <mergeCell ref="H23:I23"/>
    <mergeCell ref="H22:I22"/>
    <mergeCell ref="C22:G22"/>
    <mergeCell ref="C21:G21"/>
    <mergeCell ref="C20:G20"/>
    <mergeCell ref="C26:G26"/>
    <mergeCell ref="C25:G25"/>
    <mergeCell ref="C24:G24"/>
    <mergeCell ref="C23:G23"/>
    <mergeCell ref="C19:G19"/>
    <mergeCell ref="B10:Q12"/>
    <mergeCell ref="C18:G18"/>
    <mergeCell ref="C16:G16"/>
    <mergeCell ref="P14:Q14"/>
    <mergeCell ref="N14:O14"/>
    <mergeCell ref="L14:M14"/>
    <mergeCell ref="J14:K14"/>
    <mergeCell ref="P15:Q15"/>
    <mergeCell ref="C15:G15"/>
    <mergeCell ref="H14:I14"/>
    <mergeCell ref="N15:O15"/>
    <mergeCell ref="L15:M15"/>
    <mergeCell ref="J15:K15"/>
    <mergeCell ref="H15:I15"/>
    <mergeCell ref="N19:O19"/>
    <mergeCell ref="H19:I19"/>
    <mergeCell ref="H18:I18"/>
    <mergeCell ref="H16:I16"/>
    <mergeCell ref="J19:K19"/>
    <mergeCell ref="J18:K18"/>
    <mergeCell ref="J16:K16"/>
    <mergeCell ref="N26:O26"/>
    <mergeCell ref="N25:O25"/>
    <mergeCell ref="N24:O24"/>
    <mergeCell ref="N23:O23"/>
    <mergeCell ref="N22:O22"/>
    <mergeCell ref="H21:I21"/>
    <mergeCell ref="P26:Q26"/>
    <mergeCell ref="P25:Q25"/>
    <mergeCell ref="P24:Q24"/>
    <mergeCell ref="P23:Q23"/>
    <mergeCell ref="P22:Q22"/>
    <mergeCell ref="P28:Q28"/>
    <mergeCell ref="N27:O27"/>
    <mergeCell ref="L27:M27"/>
    <mergeCell ref="J27:K27"/>
    <mergeCell ref="J26:K26"/>
    <mergeCell ref="J25:K25"/>
    <mergeCell ref="J24:K24"/>
    <mergeCell ref="J23:K23"/>
    <mergeCell ref="J22:K22"/>
    <mergeCell ref="H27:I27"/>
    <mergeCell ref="P27:Q27"/>
    <mergeCell ref="P21:Q21"/>
    <mergeCell ref="H13:Q13"/>
    <mergeCell ref="B2:Q4"/>
    <mergeCell ref="B13:G14"/>
    <mergeCell ref="P20:Q20"/>
    <mergeCell ref="P19:Q19"/>
    <mergeCell ref="P18:Q18"/>
    <mergeCell ref="P16:Q16"/>
    <mergeCell ref="N20:O20"/>
    <mergeCell ref="L20:M20"/>
    <mergeCell ref="L19:M19"/>
    <mergeCell ref="L18:M18"/>
    <mergeCell ref="L16:M16"/>
    <mergeCell ref="N21:O21"/>
    <mergeCell ref="N18:O18"/>
    <mergeCell ref="N16:O16"/>
    <mergeCell ref="C17:G17"/>
    <mergeCell ref="P17:Q17"/>
    <mergeCell ref="N17:O17"/>
    <mergeCell ref="L17:M17"/>
    <mergeCell ref="J17:K17"/>
    <mergeCell ref="H17:I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TBRA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Moran, Emily G.</dc:creator>
  <cp:lastModifiedBy>Moran, Emily G.</cp:lastModifiedBy>
  <dcterms:created xsi:type="dcterms:W3CDTF">2015-06-05T18:17:20Z</dcterms:created>
  <dcterms:modified xsi:type="dcterms:W3CDTF">2026-03-06T15:40:34Z</dcterms:modified>
</cp:coreProperties>
</file>